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1f98e4b43c0fb85/"/>
    </mc:Choice>
  </mc:AlternateContent>
  <bookViews>
    <workbookView xWindow="0" yWindow="0" windowWidth="23970" windowHeight="14715" activeTab="1"/>
  </bookViews>
  <sheets>
    <sheet name="금백종주" sheetId="3" r:id="rId1"/>
    <sheet name="부산오산종주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D8" i="3" s="1"/>
  <c r="E9" i="3"/>
  <c r="D9" i="3" s="1"/>
  <c r="D10" i="3"/>
  <c r="E10" i="3"/>
  <c r="E11" i="3"/>
  <c r="D11" i="3" s="1"/>
  <c r="E12" i="3"/>
  <c r="D12" i="3" s="1"/>
  <c r="E13" i="3"/>
  <c r="D13" i="3" s="1"/>
  <c r="E14" i="3"/>
  <c r="D14" i="3" s="1"/>
  <c r="E15" i="3"/>
  <c r="D15" i="3" s="1"/>
  <c r="E16" i="3"/>
  <c r="D16" i="3" s="1"/>
  <c r="E17" i="3"/>
  <c r="D17" i="3" s="1"/>
  <c r="D18" i="3"/>
  <c r="E18" i="3"/>
  <c r="E19" i="3"/>
  <c r="D19" i="3" s="1"/>
  <c r="E7" i="3"/>
  <c r="D7" i="3" s="1"/>
  <c r="E6" i="3"/>
  <c r="D6" i="3" s="1"/>
  <c r="E5" i="3"/>
  <c r="D5" i="3" s="1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E9" i="1"/>
  <c r="D9" i="1" s="1"/>
  <c r="E8" i="1"/>
  <c r="D8" i="1" s="1"/>
  <c r="E7" i="1"/>
  <c r="D7" i="1" s="1"/>
  <c r="E6" i="1"/>
  <c r="D6" i="1" s="1"/>
  <c r="E5" i="1"/>
  <c r="D5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<sst xmlns="http://schemas.openxmlformats.org/spreadsheetml/2006/main" count="84" uniqueCount="67">
  <si>
    <t>구간시간</t>
    <phoneticPr fontId="3" type="noConversion"/>
  </si>
  <si>
    <t>구간거리</t>
    <phoneticPr fontId="3" type="noConversion"/>
  </si>
  <si>
    <t>누적거리</t>
    <phoneticPr fontId="3" type="noConversion"/>
  </si>
  <si>
    <t>위치</t>
    <phoneticPr fontId="3" type="noConversion"/>
  </si>
  <si>
    <t>비고</t>
    <phoneticPr fontId="3" type="noConversion"/>
  </si>
  <si>
    <t>운촌 들머리</t>
    <phoneticPr fontId="3" type="noConversion"/>
  </si>
  <si>
    <t>아홉산</t>
    <phoneticPr fontId="3" type="noConversion"/>
  </si>
  <si>
    <t>약수터</t>
    <phoneticPr fontId="3" type="noConversion"/>
  </si>
  <si>
    <t>산성고개</t>
    <phoneticPr fontId="3" type="noConversion"/>
  </si>
  <si>
    <t>2망루</t>
    <phoneticPr fontId="3" type="noConversion"/>
  </si>
  <si>
    <t>남문 식당</t>
    <phoneticPr fontId="3" type="noConversion"/>
  </si>
  <si>
    <t>불태령</t>
    <phoneticPr fontId="3" type="noConversion"/>
  </si>
  <si>
    <t>학생회관</t>
    <phoneticPr fontId="3" type="noConversion"/>
  </si>
  <si>
    <t>누적시간</t>
    <phoneticPr fontId="3" type="noConversion"/>
  </si>
  <si>
    <t>구간속도</t>
    <phoneticPr fontId="3" type="noConversion"/>
  </si>
  <si>
    <t>장산</t>
    <phoneticPr fontId="3" type="noConversion"/>
  </si>
  <si>
    <t>약수터</t>
    <phoneticPr fontId="3" type="noConversion"/>
  </si>
  <si>
    <t>쌍다리재</t>
    <phoneticPr fontId="3" type="noConversion"/>
  </si>
  <si>
    <t>곰내재</t>
    <phoneticPr fontId="3" type="noConversion"/>
  </si>
  <si>
    <t>철마산</t>
    <phoneticPr fontId="3" type="noConversion"/>
  </si>
  <si>
    <t>철마교</t>
    <phoneticPr fontId="3" type="noConversion"/>
  </si>
  <si>
    <t>편의점</t>
    <phoneticPr fontId="3" type="noConversion"/>
  </si>
  <si>
    <t>식사/휴식</t>
    <phoneticPr fontId="3" type="noConversion"/>
  </si>
  <si>
    <t>계명봉</t>
    <phoneticPr fontId="3" type="noConversion"/>
  </si>
  <si>
    <t>계명봉 하산 후 약수터</t>
    <phoneticPr fontId="3" type="noConversion"/>
  </si>
  <si>
    <t>고당봉</t>
    <phoneticPr fontId="3" type="noConversion"/>
  </si>
  <si>
    <t>만남의광장</t>
    <phoneticPr fontId="3" type="noConversion"/>
  </si>
  <si>
    <t>백양산</t>
    <phoneticPr fontId="3" type="noConversion"/>
  </si>
  <si>
    <t>부산오산종주 산행 계획</t>
    <phoneticPr fontId="3" type="noConversion"/>
  </si>
  <si>
    <t>http://thankspizza.tistory.com</t>
    <phoneticPr fontId="3" type="noConversion"/>
  </si>
  <si>
    <t>금백종주 산행 계획</t>
    <phoneticPr fontId="3" type="noConversion"/>
  </si>
  <si>
    <t>계석마을</t>
    <phoneticPr fontId="3" type="noConversion"/>
  </si>
  <si>
    <t>질메쉼터</t>
    <phoneticPr fontId="3" type="noConversion"/>
  </si>
  <si>
    <t>장군봉</t>
    <phoneticPr fontId="3" type="noConversion"/>
  </si>
  <si>
    <t>계림초등학교</t>
    <phoneticPr fontId="3" type="noConversion"/>
  </si>
  <si>
    <t>장군샘</t>
    <phoneticPr fontId="3" type="noConversion"/>
  </si>
  <si>
    <t>북문</t>
    <phoneticPr fontId="3" type="noConversion"/>
  </si>
  <si>
    <t>갓봉</t>
    <phoneticPr fontId="3" type="noConversion"/>
  </si>
  <si>
    <t>동문 전 2.2km</t>
    <phoneticPr fontId="3" type="noConversion"/>
  </si>
  <si>
    <t>쌍다리재 추어탕집(051-722-3839) 7시까지 이용 가능 / 간이식당 국수집</t>
    <phoneticPr fontId="3" type="noConversion"/>
  </si>
  <si>
    <t>급경사 지역(장갑필수): 쌍다리재 직전, 함박산 하산시, 철마산 서봉 이후 하산시</t>
    <phoneticPr fontId="3" type="noConversion"/>
  </si>
  <si>
    <t>2망루 인근(남문) 식당을 사용할 수 없을 경우 철마교 편의점에서 식사, 식수 및 행동식 구비</t>
    <phoneticPr fontId="3" type="noConversion"/>
  </si>
  <si>
    <t>초반 오버 페이스 하지 않도록 주의</t>
    <phoneticPr fontId="3" type="noConversion"/>
  </si>
  <si>
    <t>길이 좋으므로 속도를 낼 것</t>
    <phoneticPr fontId="3" type="noConversion"/>
  </si>
  <si>
    <t>식당 미 이용시 식수 얻기 곤란</t>
    <phoneticPr fontId="3" type="noConversion"/>
  </si>
  <si>
    <t>낮지만 힘든 길</t>
    <phoneticPr fontId="3" type="noConversion"/>
  </si>
  <si>
    <t>이 곳 약수터 이후 철마교까지 식수 없음</t>
    <phoneticPr fontId="3" type="noConversion"/>
  </si>
  <si>
    <t>하산시 주의</t>
    <phoneticPr fontId="3" type="noConversion"/>
  </si>
  <si>
    <t>충분한 휴식과 정비 필요</t>
    <phoneticPr fontId="3" type="noConversion"/>
  </si>
  <si>
    <t>함박산 하산 후 임도 끝 좌측 100m 안쪽</t>
    <phoneticPr fontId="3" type="noConversion"/>
  </si>
  <si>
    <t>넝쿨 위험 지역(여름한정): 부활동산 지나 무명봉 오르막길, 부산CC 지나며 녹동육교 내려가는 길</t>
    <phoneticPr fontId="3" type="noConversion"/>
  </si>
  <si>
    <t>이후 산성고개까지 하산 능선</t>
    <phoneticPr fontId="3" type="noConversion"/>
  </si>
  <si>
    <t>2망루 까지 오르막</t>
    <phoneticPr fontId="3" type="noConversion"/>
  </si>
  <si>
    <t>만남의 광장까지 하산 능선</t>
    <phoneticPr fontId="3" type="noConversion"/>
  </si>
  <si>
    <t>불태령 오르막 전 휴식과 정비</t>
    <phoneticPr fontId="3" type="noConversion"/>
  </si>
  <si>
    <t>정비 및 스트레칭</t>
    <phoneticPr fontId="3" type="noConversion"/>
  </si>
  <si>
    <t>하산길 초반이 많이 거치므로 주의</t>
    <phoneticPr fontId="3" type="noConversion"/>
  </si>
  <si>
    <t>오산종주시 백양산 이후 계림초등학교로 하산도 가능</t>
    <phoneticPr fontId="3" type="noConversion"/>
  </si>
  <si>
    <t>오르막 난이도 중상과 하 선택</t>
    <phoneticPr fontId="3" type="noConversion"/>
  </si>
  <si>
    <t>스트레칭과 정비</t>
    <phoneticPr fontId="3" type="noConversion"/>
  </si>
  <si>
    <t>이후 하산 능선길</t>
    <phoneticPr fontId="3" type="noConversion"/>
  </si>
  <si>
    <t>약수터가 안쪽이라 찾는데 주의</t>
    <phoneticPr fontId="3" type="noConversion"/>
  </si>
  <si>
    <t>직후 오르막 주의</t>
    <phoneticPr fontId="3" type="noConversion"/>
  </si>
  <si>
    <t>삼각봉 지나 계림초등학교 이정표 확인</t>
    <phoneticPr fontId="3" type="noConversion"/>
  </si>
  <si>
    <t>이제 힘든 길 끝 / 기어서라도 갈 수 있음</t>
    <phoneticPr fontId="3" type="noConversion"/>
  </si>
  <si>
    <t>예상시간</t>
    <phoneticPr fontId="3" type="noConversion"/>
  </si>
  <si>
    <t>예상시간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</si>
</sst>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&quot;시간&quot;\ mm&quot;분&quot;"/>
    <numFmt numFmtId="177" formatCode="[$-409]h:mm\ AM/PM;@"/>
    <numFmt numFmtId="178" formatCode="0.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rgb="FF9C65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4" fillId="3" borderId="0" xfId="2" applyFont="1" applyAlignment="1">
      <alignment horizontal="center" vertical="center"/>
    </xf>
    <xf numFmtId="0" fontId="6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0" xfId="1" applyFont="1" applyAlignment="1">
      <alignment horizontal="center" vertical="center"/>
    </xf>
  </cellXfs>
  <cellStyles count="4">
    <cellStyle name="40% - 강조색1" xfId="2" builtinId="31"/>
    <cellStyle name="보통" xfId="1" builtinId="28"/>
    <cellStyle name="표준" xfId="0" builtinId="0"/>
    <cellStyle name="하이퍼링크" xfId="3" builtinId="8"/>
  </cellStyles>
  <dxfs count="1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6" formatCode="h&quot;시간&quot;\ mm&quot;분&quot;"/>
      <alignment horizontal="right" vertical="center" textRotation="0" wrapText="0" indent="0" justifyLastLine="0" shrinkToFit="0" readingOrder="0"/>
    </dxf>
    <dxf>
      <numFmt numFmtId="177" formatCode="[$-409]h:mm\ AM/PM;@"/>
      <alignment horizontal="right" vertical="center" textRotation="0" wrapText="0" indent="0" justifyLastLine="0" shrinkToFit="0" readingOrder="0"/>
    </dxf>
    <dxf>
      <numFmt numFmtId="176" formatCode="h&quot;시간&quot;\ mm&quot;분&quot;"/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8" formatCode="0.0_ "/>
      <alignment horizontal="center" vertical="center" textRotation="0" wrapText="0" indent="0" justifyLastLine="0" shrinkToFit="0" readingOrder="0"/>
    </dxf>
    <dxf>
      <numFmt numFmtId="176" formatCode="h&quot;시간&quot;\ mm&quot;분&quot;"/>
      <alignment horizontal="right" vertical="center" textRotation="0" wrapText="0" indent="0" justifyLastLine="0" shrinkToFit="0" readingOrder="0"/>
    </dxf>
    <dxf>
      <numFmt numFmtId="177" formatCode="[$-409]h:mm\ AM/PM;@"/>
      <alignment horizontal="right" vertical="center" textRotation="0" wrapText="0" indent="0" justifyLastLine="0" shrinkToFit="0" readingOrder="0"/>
    </dxf>
    <dxf>
      <numFmt numFmtId="176" formatCode="h&quot;시간&quot;\ mm&quot;분&quot;"/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표1_4" displayName="표1_4" ref="A3:H19" totalsRowShown="0" headerRowDxfId="17">
  <autoFilter ref="A3:H19"/>
  <tableColumns count="8">
    <tableColumn id="1" name="구간시간" dataDxfId="16"/>
    <tableColumn id="7" name="예상시간" dataDxfId="15"/>
    <tableColumn id="8" name="누적시간" dataDxfId="14"/>
    <tableColumn id="9" name="구간속도" dataDxfId="13"/>
    <tableColumn id="6" name="구간거리" dataDxfId="12"/>
    <tableColumn id="3" name="누적거리" dataDxfId="11"/>
    <tableColumn id="4" name="위치" dataDxfId="10"/>
    <tableColumn id="5" name="비고" dataDxfId="9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표1" displayName="표1" ref="A3:H22" totalsRowShown="0" headerRowDxfId="8">
  <autoFilter ref="A3:H22"/>
  <tableColumns count="8">
    <tableColumn id="1" name="구간시간" dataDxfId="7"/>
    <tableColumn id="7" name="예상시간" dataDxfId="6"/>
    <tableColumn id="8" name="누적시간" dataDxfId="5"/>
    <tableColumn id="9" name="구간속도" dataDxfId="4"/>
    <tableColumn id="6" name="구간거리" dataDxfId="3"/>
    <tableColumn id="3" name="누적거리" dataDxfId="2"/>
    <tableColumn id="4" name="위치" dataDxfId="1"/>
    <tableColumn id="5" name="비고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ankspizza.tistor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ankspizza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4" sqref="B4"/>
    </sheetView>
  </sheetViews>
  <sheetFormatPr defaultColWidth="8.625" defaultRowHeight="16.5" x14ac:dyDescent="0.3"/>
  <cols>
    <col min="1" max="4" width="11.5" style="6" customWidth="1"/>
    <col min="5" max="6" width="11" style="2" customWidth="1"/>
    <col min="7" max="7" width="15.125" style="1" customWidth="1"/>
    <col min="8" max="8" width="37.75" style="1" customWidth="1"/>
    <col min="9" max="16384" width="8.625" style="6"/>
  </cols>
  <sheetData>
    <row r="1" spans="1:8" ht="26.25" x14ac:dyDescent="0.3">
      <c r="A1" s="31" t="s">
        <v>30</v>
      </c>
      <c r="B1" s="31"/>
      <c r="C1" s="31"/>
      <c r="D1" s="31"/>
      <c r="E1" s="31"/>
      <c r="F1" s="31"/>
      <c r="G1" s="31"/>
      <c r="H1" s="31"/>
    </row>
    <row r="2" spans="1:8" x14ac:dyDescent="0.3">
      <c r="A2" s="32" t="s">
        <v>29</v>
      </c>
      <c r="B2" s="33"/>
      <c r="C2" s="33"/>
      <c r="D2" s="33"/>
      <c r="E2" s="33"/>
      <c r="F2" s="33"/>
      <c r="G2" s="33"/>
      <c r="H2" s="7">
        <v>42218</v>
      </c>
    </row>
    <row r="3" spans="1:8" s="1" customFormat="1" x14ac:dyDescent="0.3">
      <c r="A3" s="1" t="s">
        <v>0</v>
      </c>
      <c r="B3" s="1" t="s">
        <v>66</v>
      </c>
      <c r="C3" s="1" t="s">
        <v>13</v>
      </c>
      <c r="D3" s="1" t="s">
        <v>14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7.25" thickBot="1" x14ac:dyDescent="0.35">
      <c r="A4" s="3">
        <v>0</v>
      </c>
      <c r="B4" s="4">
        <v>0.4236111111111111</v>
      </c>
      <c r="C4" s="3">
        <v>0</v>
      </c>
      <c r="D4" s="5">
        <v>0</v>
      </c>
      <c r="E4" s="5">
        <v>0</v>
      </c>
      <c r="F4" s="5">
        <v>0</v>
      </c>
      <c r="G4" s="1" t="s">
        <v>31</v>
      </c>
      <c r="H4" s="1" t="s">
        <v>58</v>
      </c>
    </row>
    <row r="5" spans="1:8" x14ac:dyDescent="0.3">
      <c r="A5" s="3">
        <v>2.7777777777777776E-2</v>
      </c>
      <c r="B5" s="21">
        <f>B4+A5</f>
        <v>0.4513888888888889</v>
      </c>
      <c r="C5" s="22">
        <f>C4+표1_4[[#This Row],[구간시간]]</f>
        <v>2.7777777777777776E-2</v>
      </c>
      <c r="D5" s="23">
        <f>표1_4[[#This Row],[구간거리]]/((HOUR(표1_4[[#This Row],[구간시간]])*60+MINUTE(표1_4[[#This Row],[구간시간]]))/60)</f>
        <v>3</v>
      </c>
      <c r="E5" s="24">
        <f>표1_4[[#This Row],[누적거리]]-F4</f>
        <v>2</v>
      </c>
      <c r="F5" s="5">
        <v>2</v>
      </c>
      <c r="G5" s="1" t="s">
        <v>32</v>
      </c>
      <c r="H5" s="1" t="s">
        <v>59</v>
      </c>
    </row>
    <row r="6" spans="1:8" x14ac:dyDescent="0.3">
      <c r="A6" s="3">
        <v>4.8611111111111112E-2</v>
      </c>
      <c r="B6" s="25">
        <f t="shared" ref="B6:B8" si="0">B5+A6</f>
        <v>0.5</v>
      </c>
      <c r="C6" s="8">
        <f>C5+표1_4[[#This Row],[구간시간]]</f>
        <v>7.6388888888888895E-2</v>
      </c>
      <c r="D6" s="9">
        <f>표1_4[[#This Row],[구간거리]]/((HOUR(표1_4[[#This Row],[구간시간]])*60+MINUTE(표1_4[[#This Row],[구간시간]]))/60)</f>
        <v>2.5714285714285712</v>
      </c>
      <c r="E6" s="26">
        <f>표1_4[[#This Row],[누적거리]]-F5</f>
        <v>3</v>
      </c>
      <c r="F6" s="5">
        <v>5</v>
      </c>
      <c r="G6" s="1" t="s">
        <v>33</v>
      </c>
      <c r="H6" s="1" t="s">
        <v>64</v>
      </c>
    </row>
    <row r="7" spans="1:8" x14ac:dyDescent="0.3">
      <c r="A7" s="3">
        <v>6.9444444444444441E-3</v>
      </c>
      <c r="B7" s="25">
        <f t="shared" si="0"/>
        <v>0.50694444444444442</v>
      </c>
      <c r="C7" s="8">
        <f>C6+표1_4[[#This Row],[구간시간]]</f>
        <v>8.3333333333333343E-2</v>
      </c>
      <c r="D7" s="9">
        <f>표1_4[[#This Row],[구간거리]]/((HOUR(표1_4[[#This Row],[구간시간]])*60+MINUTE(표1_4[[#This Row],[구간시간]]))/60)</f>
        <v>3</v>
      </c>
      <c r="E7" s="26">
        <f>표1_4[[#This Row],[누적거리]]-F6</f>
        <v>0.5</v>
      </c>
      <c r="F7" s="5">
        <v>5.5</v>
      </c>
      <c r="G7" s="1" t="s">
        <v>35</v>
      </c>
    </row>
    <row r="8" spans="1:8" x14ac:dyDescent="0.3">
      <c r="A8" s="3">
        <v>2.7777777777777776E-2</v>
      </c>
      <c r="B8" s="25">
        <f t="shared" si="0"/>
        <v>0.53472222222222221</v>
      </c>
      <c r="C8" s="8">
        <f>C7+표1_4[[#This Row],[구간시간]]</f>
        <v>0.11111111111111112</v>
      </c>
      <c r="D8" s="9">
        <f>표1_4[[#This Row],[구간거리]]/((HOUR(표1_4[[#This Row],[구간시간]])*60+MINUTE(표1_4[[#This Row],[구간시간]]))/60)</f>
        <v>2.25</v>
      </c>
      <c r="E8" s="26">
        <f>표1_4[[#This Row],[누적거리]]-F7</f>
        <v>1.5</v>
      </c>
      <c r="F8" s="5">
        <v>7</v>
      </c>
      <c r="G8" s="1" t="s">
        <v>25</v>
      </c>
      <c r="H8" s="1" t="s">
        <v>60</v>
      </c>
    </row>
    <row r="9" spans="1:8" x14ac:dyDescent="0.3">
      <c r="A9" s="3">
        <v>6.9444444444444441E-3</v>
      </c>
      <c r="B9" s="25">
        <f t="shared" ref="B9:B19" si="1">B8+A9</f>
        <v>0.54166666666666663</v>
      </c>
      <c r="C9" s="8">
        <f>C8+표1_4[[#This Row],[구간시간]]</f>
        <v>0.11805555555555557</v>
      </c>
      <c r="D9" s="9">
        <f>표1_4[[#This Row],[구간거리]]/((HOUR(표1_4[[#This Row],[구간시간]])*60+MINUTE(표1_4[[#This Row],[구간시간]]))/60)</f>
        <v>6</v>
      </c>
      <c r="E9" s="26">
        <f>표1_4[[#This Row],[누적거리]]-F8</f>
        <v>1</v>
      </c>
      <c r="F9" s="5">
        <v>8</v>
      </c>
      <c r="G9" s="1" t="s">
        <v>36</v>
      </c>
    </row>
    <row r="10" spans="1:8" x14ac:dyDescent="0.3">
      <c r="A10" s="3">
        <v>2.7777777777777776E-2</v>
      </c>
      <c r="B10" s="25">
        <f t="shared" si="1"/>
        <v>0.56944444444444442</v>
      </c>
      <c r="C10" s="8">
        <f>C9+표1_4[[#This Row],[구간시간]]</f>
        <v>0.14583333333333334</v>
      </c>
      <c r="D10" s="9">
        <f>표1_4[[#This Row],[구간거리]]/((HOUR(표1_4[[#This Row],[구간시간]])*60+MINUTE(표1_4[[#This Row],[구간시간]]))/60)</f>
        <v>3.75</v>
      </c>
      <c r="E10" s="26">
        <f>표1_4[[#This Row],[누적거리]]-F9</f>
        <v>2.5</v>
      </c>
      <c r="F10" s="5">
        <v>10.5</v>
      </c>
      <c r="G10" s="1" t="s">
        <v>38</v>
      </c>
      <c r="H10" s="1" t="s">
        <v>61</v>
      </c>
    </row>
    <row r="11" spans="1:8" x14ac:dyDescent="0.3">
      <c r="A11" s="3">
        <v>2.0833333333333332E-2</v>
      </c>
      <c r="B11" s="25">
        <f t="shared" si="1"/>
        <v>0.59027777777777779</v>
      </c>
      <c r="C11" s="8">
        <f>C10+표1_4[[#This Row],[구간시간]]</f>
        <v>0.16666666666666669</v>
      </c>
      <c r="D11" s="9">
        <f>표1_4[[#This Row],[구간거리]]/((HOUR(표1_4[[#This Row],[구간시간]])*60+MINUTE(표1_4[[#This Row],[구간시간]]))/60)</f>
        <v>0</v>
      </c>
      <c r="E11" s="26">
        <f>표1_4[[#This Row],[누적거리]]-F10</f>
        <v>0</v>
      </c>
      <c r="F11" s="5">
        <v>10.5</v>
      </c>
      <c r="G11" s="1" t="s">
        <v>16</v>
      </c>
    </row>
    <row r="12" spans="1:8" x14ac:dyDescent="0.3">
      <c r="A12" s="3">
        <v>1.3888888888888888E-2</v>
      </c>
      <c r="B12" s="25">
        <f t="shared" si="1"/>
        <v>0.60416666666666663</v>
      </c>
      <c r="C12" s="8">
        <f>C11+표1_4[[#This Row],[구간시간]]</f>
        <v>0.18055555555555558</v>
      </c>
      <c r="D12" s="9">
        <f>표1_4[[#This Row],[구간거리]]/((HOUR(표1_4[[#This Row],[구간시간]])*60+MINUTE(표1_4[[#This Row],[구간시간]]))/60)</f>
        <v>6</v>
      </c>
      <c r="E12" s="26">
        <f>표1_4[[#This Row],[누적거리]]-F11</f>
        <v>2</v>
      </c>
      <c r="F12" s="5">
        <v>12.5</v>
      </c>
      <c r="G12" s="1" t="s">
        <v>8</v>
      </c>
      <c r="H12" s="1" t="s">
        <v>62</v>
      </c>
    </row>
    <row r="13" spans="1:8" x14ac:dyDescent="0.3">
      <c r="A13" s="3">
        <v>1.3888888888888888E-2</v>
      </c>
      <c r="B13" s="25">
        <f t="shared" si="1"/>
        <v>0.61805555555555547</v>
      </c>
      <c r="C13" s="8">
        <f>C12+표1_4[[#This Row],[구간시간]]</f>
        <v>0.19444444444444448</v>
      </c>
      <c r="D13" s="9">
        <f>표1_4[[#This Row],[구간거리]]/((HOUR(표1_4[[#This Row],[구간시간]])*60+MINUTE(표1_4[[#This Row],[구간시간]]))/60)</f>
        <v>4.5</v>
      </c>
      <c r="E13" s="26">
        <f>표1_4[[#This Row],[누적거리]]-F12</f>
        <v>1.5</v>
      </c>
      <c r="F13" s="5">
        <v>14</v>
      </c>
      <c r="G13" s="1" t="s">
        <v>9</v>
      </c>
      <c r="H13" s="1" t="s">
        <v>10</v>
      </c>
    </row>
    <row r="14" spans="1:8" x14ac:dyDescent="0.3">
      <c r="A14" s="3">
        <v>4.1666666666666664E-2</v>
      </c>
      <c r="B14" s="25">
        <f t="shared" si="1"/>
        <v>0.6597222222222221</v>
      </c>
      <c r="C14" s="8">
        <f>C13+표1_4[[#This Row],[구간시간]]</f>
        <v>0.23611111111111113</v>
      </c>
      <c r="D14" s="9">
        <f>표1_4[[#This Row],[구간거리]]/((HOUR(표1_4[[#This Row],[구간시간]])*60+MINUTE(표1_4[[#This Row],[구간시간]]))/60)</f>
        <v>4.5</v>
      </c>
      <c r="E14" s="26">
        <f>표1_4[[#This Row],[누적거리]]-F13</f>
        <v>4.5</v>
      </c>
      <c r="F14" s="5">
        <v>18.5</v>
      </c>
      <c r="G14" s="1" t="s">
        <v>26</v>
      </c>
    </row>
    <row r="15" spans="1:8" x14ac:dyDescent="0.3">
      <c r="A15" s="3">
        <v>2.0833333333333332E-2</v>
      </c>
      <c r="B15" s="25">
        <f t="shared" si="1"/>
        <v>0.68055555555555547</v>
      </c>
      <c r="C15" s="8">
        <f>C14+표1_4[[#This Row],[구간시간]]</f>
        <v>0.25694444444444448</v>
      </c>
      <c r="D15" s="9">
        <f>표1_4[[#This Row],[구간거리]]/((HOUR(표1_4[[#This Row],[구간시간]])*60+MINUTE(표1_4[[#This Row],[구간시간]]))/60)</f>
        <v>0</v>
      </c>
      <c r="E15" s="26">
        <f>표1_4[[#This Row],[누적거리]]-F14</f>
        <v>0</v>
      </c>
      <c r="F15" s="5">
        <v>18.5</v>
      </c>
      <c r="G15" s="1" t="s">
        <v>7</v>
      </c>
    </row>
    <row r="16" spans="1:8" x14ac:dyDescent="0.3">
      <c r="A16" s="3">
        <v>2.7777777777777776E-2</v>
      </c>
      <c r="B16" s="25">
        <f t="shared" si="1"/>
        <v>0.70833333333333326</v>
      </c>
      <c r="C16" s="8">
        <f>C15+표1_4[[#This Row],[구간시간]]</f>
        <v>0.28472222222222227</v>
      </c>
      <c r="D16" s="9">
        <f>표1_4[[#This Row],[구간거리]]/((HOUR(표1_4[[#This Row],[구간시간]])*60+MINUTE(표1_4[[#This Row],[구간시간]]))/60)</f>
        <v>2.25</v>
      </c>
      <c r="E16" s="26">
        <f>표1_4[[#This Row],[누적거리]]-F15</f>
        <v>1.5</v>
      </c>
      <c r="F16" s="5">
        <v>20</v>
      </c>
      <c r="G16" s="1" t="s">
        <v>11</v>
      </c>
    </row>
    <row r="17" spans="1:8" x14ac:dyDescent="0.3">
      <c r="A17" s="3">
        <v>1.3888888888888888E-2</v>
      </c>
      <c r="B17" s="25">
        <f t="shared" si="1"/>
        <v>0.7222222222222221</v>
      </c>
      <c r="C17" s="8">
        <f>C16+표1_4[[#This Row],[구간시간]]</f>
        <v>0.29861111111111116</v>
      </c>
      <c r="D17" s="9">
        <f>표1_4[[#This Row],[구간거리]]/((HOUR(표1_4[[#This Row],[구간시간]])*60+MINUTE(표1_4[[#This Row],[구간시간]]))/60)</f>
        <v>3</v>
      </c>
      <c r="E17" s="26">
        <f>표1_4[[#This Row],[누적거리]]-F16</f>
        <v>1</v>
      </c>
      <c r="F17" s="5">
        <v>21</v>
      </c>
      <c r="G17" s="1" t="s">
        <v>27</v>
      </c>
    </row>
    <row r="18" spans="1:8" x14ac:dyDescent="0.3">
      <c r="A18" s="3">
        <v>2.7777777777777776E-2</v>
      </c>
      <c r="B18" s="25">
        <f t="shared" si="1"/>
        <v>0.74999999999999989</v>
      </c>
      <c r="C18" s="8">
        <f>C17+표1_4[[#This Row],[구간시간]]</f>
        <v>0.32638888888888895</v>
      </c>
      <c r="D18" s="9">
        <f>표1_4[[#This Row],[구간거리]]/((HOUR(표1_4[[#This Row],[구간시간]])*60+MINUTE(표1_4[[#This Row],[구간시간]]))/60)</f>
        <v>3.75</v>
      </c>
      <c r="E18" s="26">
        <f>표1_4[[#This Row],[누적거리]]-F17</f>
        <v>2.5</v>
      </c>
      <c r="F18" s="5">
        <v>23.5</v>
      </c>
      <c r="G18" s="1" t="s">
        <v>37</v>
      </c>
      <c r="H18" s="1" t="s">
        <v>63</v>
      </c>
    </row>
    <row r="19" spans="1:8" ht="17.25" thickBot="1" x14ac:dyDescent="0.35">
      <c r="A19" s="3">
        <v>3.4722222222222224E-2</v>
      </c>
      <c r="B19" s="27">
        <f t="shared" si="1"/>
        <v>0.7847222222222221</v>
      </c>
      <c r="C19" s="28">
        <f>C18+표1_4[[#This Row],[구간시간]]</f>
        <v>0.36111111111111116</v>
      </c>
      <c r="D19" s="29">
        <f>표1_4[[#This Row],[구간거리]]/((HOUR(표1_4[[#This Row],[구간시간]])*60+MINUTE(표1_4[[#This Row],[구간시간]]))/60)</f>
        <v>1.7999999999999998</v>
      </c>
      <c r="E19" s="30">
        <f>표1_4[[#This Row],[누적거리]]-F18</f>
        <v>1.5</v>
      </c>
      <c r="F19" s="5">
        <v>25</v>
      </c>
      <c r="G19" s="1" t="s">
        <v>34</v>
      </c>
    </row>
  </sheetData>
  <mergeCells count="2">
    <mergeCell ref="A1:H1"/>
    <mergeCell ref="A2:G2"/>
  </mergeCells>
  <phoneticPr fontId="3" type="noConversion"/>
  <hyperlinks>
    <hyperlink ref="A2" r:id="rId1"/>
  </hyperlinks>
  <pageMargins left="0.7" right="0.7" top="0.75" bottom="0.75" header="0.3" footer="0.3"/>
  <pageSetup paperSize="9" orientation="landscape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:G2"/>
    </sheetView>
  </sheetViews>
  <sheetFormatPr defaultColWidth="8.625" defaultRowHeight="16.5" x14ac:dyDescent="0.3"/>
  <cols>
    <col min="1" max="4" width="11.5" style="6" customWidth="1"/>
    <col min="5" max="6" width="11" style="2" customWidth="1"/>
    <col min="7" max="7" width="15.125" style="1" customWidth="1"/>
    <col min="8" max="8" width="37.75" style="1" customWidth="1"/>
    <col min="9" max="16384" width="8.625" style="6"/>
  </cols>
  <sheetData>
    <row r="1" spans="1:8" ht="26.25" x14ac:dyDescent="0.3">
      <c r="A1" s="34" t="s">
        <v>28</v>
      </c>
      <c r="B1" s="34"/>
      <c r="C1" s="34"/>
      <c r="D1" s="34"/>
      <c r="E1" s="34"/>
      <c r="F1" s="34"/>
      <c r="G1" s="34"/>
      <c r="H1" s="34"/>
    </row>
    <row r="2" spans="1:8" x14ac:dyDescent="0.3">
      <c r="A2" s="32" t="s">
        <v>29</v>
      </c>
      <c r="B2" s="33"/>
      <c r="C2" s="33"/>
      <c r="D2" s="33"/>
      <c r="E2" s="33"/>
      <c r="F2" s="33"/>
      <c r="G2" s="33"/>
      <c r="H2" s="7">
        <v>42245</v>
      </c>
    </row>
    <row r="3" spans="1:8" s="1" customFormat="1" x14ac:dyDescent="0.3">
      <c r="A3" s="1" t="s">
        <v>0</v>
      </c>
      <c r="B3" s="1" t="s">
        <v>65</v>
      </c>
      <c r="C3" s="1" t="s">
        <v>13</v>
      </c>
      <c r="D3" s="1" t="s">
        <v>14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7.25" thickBot="1" x14ac:dyDescent="0.35">
      <c r="A4" s="3">
        <v>0</v>
      </c>
      <c r="B4" s="4">
        <v>0.33333333333333331</v>
      </c>
      <c r="C4" s="3">
        <v>0</v>
      </c>
      <c r="D4" s="5">
        <v>0</v>
      </c>
      <c r="E4" s="5">
        <v>0</v>
      </c>
      <c r="F4" s="5">
        <v>0</v>
      </c>
      <c r="G4" s="1" t="s">
        <v>5</v>
      </c>
      <c r="H4" s="1" t="s">
        <v>55</v>
      </c>
    </row>
    <row r="5" spans="1:8" x14ac:dyDescent="0.3">
      <c r="A5" s="3">
        <v>5.5555555555555552E-2</v>
      </c>
      <c r="B5" s="10">
        <f>B4+A5</f>
        <v>0.38888888888888884</v>
      </c>
      <c r="C5" s="11">
        <f>C4+표1[[#This Row],[구간시간]]</f>
        <v>5.5555555555555552E-2</v>
      </c>
      <c r="D5" s="12">
        <f>표1[[#This Row],[구간거리]]/((HOUR(표1[[#This Row],[구간시간]])*60+MINUTE(표1[[#This Row],[구간시간]]))/60)</f>
        <v>3.375</v>
      </c>
      <c r="E5" s="13">
        <f>표1[[#This Row],[누적거리]]-F4</f>
        <v>4.5</v>
      </c>
      <c r="F5" s="5">
        <v>4.5</v>
      </c>
      <c r="G5" s="1" t="s">
        <v>15</v>
      </c>
      <c r="H5" s="1" t="s">
        <v>42</v>
      </c>
    </row>
    <row r="6" spans="1:8" x14ac:dyDescent="0.3">
      <c r="A6" s="3">
        <v>2.7777777777777776E-2</v>
      </c>
      <c r="B6" s="14">
        <f t="shared" ref="B6:B22" si="0">B5+A6</f>
        <v>0.41666666666666663</v>
      </c>
      <c r="C6" s="8">
        <f>C5+표1[[#This Row],[구간시간]]</f>
        <v>8.3333333333333329E-2</v>
      </c>
      <c r="D6" s="9">
        <f>표1[[#This Row],[구간거리]]/((HOUR(표1[[#This Row],[구간시간]])*60+MINUTE(표1[[#This Row],[구간시간]]))/60)</f>
        <v>5.25</v>
      </c>
      <c r="E6" s="15">
        <f>표1[[#This Row],[누적거리]]-F5</f>
        <v>3.5</v>
      </c>
      <c r="F6" s="5">
        <v>8</v>
      </c>
      <c r="G6" s="1" t="s">
        <v>16</v>
      </c>
      <c r="H6" s="1" t="s">
        <v>43</v>
      </c>
    </row>
    <row r="7" spans="1:8" x14ac:dyDescent="0.3">
      <c r="A7" s="3">
        <v>6.25E-2</v>
      </c>
      <c r="B7" s="14">
        <f t="shared" si="0"/>
        <v>0.47916666666666663</v>
      </c>
      <c r="C7" s="8">
        <f>C6+표1[[#This Row],[구간시간]]</f>
        <v>0.14583333333333331</v>
      </c>
      <c r="D7" s="9">
        <f>표1[[#This Row],[구간거리]]/((HOUR(표1[[#This Row],[구간시간]])*60+MINUTE(표1[[#This Row],[구간시간]]))/60)</f>
        <v>4</v>
      </c>
      <c r="E7" s="15">
        <f>표1[[#This Row],[누적거리]]-F6</f>
        <v>6</v>
      </c>
      <c r="F7" s="5">
        <v>14</v>
      </c>
      <c r="G7" s="1" t="s">
        <v>17</v>
      </c>
      <c r="H7" s="1" t="s">
        <v>44</v>
      </c>
    </row>
    <row r="8" spans="1:8" x14ac:dyDescent="0.3">
      <c r="A8" s="3">
        <v>5.5555555555555552E-2</v>
      </c>
      <c r="B8" s="14">
        <f t="shared" si="0"/>
        <v>0.53472222222222221</v>
      </c>
      <c r="C8" s="8">
        <f>C7+표1[[#This Row],[구간시간]]</f>
        <v>0.20138888888888887</v>
      </c>
      <c r="D8" s="9">
        <f>표1[[#This Row],[구간거리]]/((HOUR(표1[[#This Row],[구간시간]])*60+MINUTE(표1[[#This Row],[구간시간]]))/60)</f>
        <v>3.75</v>
      </c>
      <c r="E8" s="15">
        <f>표1[[#This Row],[누적거리]]-F7</f>
        <v>5</v>
      </c>
      <c r="F8" s="5">
        <v>19</v>
      </c>
      <c r="G8" s="1" t="s">
        <v>6</v>
      </c>
      <c r="H8" s="1" t="s">
        <v>45</v>
      </c>
    </row>
    <row r="9" spans="1:8" x14ac:dyDescent="0.3">
      <c r="A9" s="3">
        <v>6.25E-2</v>
      </c>
      <c r="B9" s="14">
        <f t="shared" si="0"/>
        <v>0.59722222222222221</v>
      </c>
      <c r="C9" s="8">
        <f>C8+표1[[#This Row],[구간시간]]</f>
        <v>0.26388888888888884</v>
      </c>
      <c r="D9" s="9">
        <f>표1[[#This Row],[구간거리]]/((HOUR(표1[[#This Row],[구간시간]])*60+MINUTE(표1[[#This Row],[구간시간]]))/60)</f>
        <v>3</v>
      </c>
      <c r="E9" s="15">
        <f>표1[[#This Row],[누적거리]]-F8</f>
        <v>4.5</v>
      </c>
      <c r="F9" s="5">
        <v>23.5</v>
      </c>
      <c r="G9" s="1" t="s">
        <v>18</v>
      </c>
      <c r="H9" s="1" t="s">
        <v>46</v>
      </c>
    </row>
    <row r="10" spans="1:8" x14ac:dyDescent="0.3">
      <c r="A10" s="3">
        <v>2.0833333333333332E-2</v>
      </c>
      <c r="B10" s="14">
        <f t="shared" si="0"/>
        <v>0.61805555555555558</v>
      </c>
      <c r="C10" s="8">
        <f>C9+표1[[#This Row],[구간시간]]</f>
        <v>0.28472222222222215</v>
      </c>
      <c r="D10" s="9">
        <f>표1[[#This Row],[구간거리]]/((HOUR(표1[[#This Row],[구간시간]])*60+MINUTE(표1[[#This Row],[구간시간]]))/60)</f>
        <v>0</v>
      </c>
      <c r="E10" s="15">
        <f>표1[[#This Row],[누적거리]]-F9</f>
        <v>0</v>
      </c>
      <c r="F10" s="5">
        <v>23.5</v>
      </c>
      <c r="G10" s="1" t="s">
        <v>7</v>
      </c>
      <c r="H10" s="1" t="s">
        <v>49</v>
      </c>
    </row>
    <row r="11" spans="1:8" x14ac:dyDescent="0.3">
      <c r="A11" s="3">
        <v>6.25E-2</v>
      </c>
      <c r="B11" s="14">
        <f t="shared" si="0"/>
        <v>0.68055555555555558</v>
      </c>
      <c r="C11" s="8">
        <f>C10+표1[[#This Row],[구간시간]]</f>
        <v>0.34722222222222215</v>
      </c>
      <c r="D11" s="9">
        <f>표1[[#This Row],[구간거리]]/((HOUR(표1[[#This Row],[구간시간]])*60+MINUTE(표1[[#This Row],[구간시간]]))/60)</f>
        <v>3</v>
      </c>
      <c r="E11" s="15">
        <f>표1[[#This Row],[누적거리]]-F10</f>
        <v>4.5</v>
      </c>
      <c r="F11" s="5">
        <v>28</v>
      </c>
      <c r="G11" s="1" t="s">
        <v>19</v>
      </c>
      <c r="H11" s="1" t="s">
        <v>47</v>
      </c>
    </row>
    <row r="12" spans="1:8" x14ac:dyDescent="0.3">
      <c r="A12" s="3">
        <v>3.4722222222222224E-2</v>
      </c>
      <c r="B12" s="14">
        <f t="shared" si="0"/>
        <v>0.71527777777777779</v>
      </c>
      <c r="C12" s="8">
        <f>C11+표1[[#This Row],[구간시간]]</f>
        <v>0.38194444444444436</v>
      </c>
      <c r="D12" s="9">
        <f>표1[[#This Row],[구간거리]]/((HOUR(표1[[#This Row],[구간시간]])*60+MINUTE(표1[[#This Row],[구간시간]]))/60)</f>
        <v>3.5999999999999996</v>
      </c>
      <c r="E12" s="15">
        <f>표1[[#This Row],[누적거리]]-F11</f>
        <v>3</v>
      </c>
      <c r="F12" s="5">
        <v>31</v>
      </c>
      <c r="G12" s="1" t="s">
        <v>20</v>
      </c>
      <c r="H12" s="1" t="s">
        <v>48</v>
      </c>
    </row>
    <row r="13" spans="1:8" x14ac:dyDescent="0.3">
      <c r="A13" s="3">
        <v>2.0833333333333332E-2</v>
      </c>
      <c r="B13" s="14">
        <f t="shared" si="0"/>
        <v>0.73611111111111116</v>
      </c>
      <c r="C13" s="8">
        <f>C12+표1[[#This Row],[구간시간]]</f>
        <v>0.40277777777777768</v>
      </c>
      <c r="D13" s="9">
        <f>표1[[#This Row],[구간거리]]/((HOUR(표1[[#This Row],[구간시간]])*60+MINUTE(표1[[#This Row],[구간시간]]))/60)</f>
        <v>0</v>
      </c>
      <c r="E13" s="15">
        <f>표1[[#This Row],[누적거리]]-F12</f>
        <v>0</v>
      </c>
      <c r="F13" s="5">
        <v>31</v>
      </c>
      <c r="G13" s="1" t="s">
        <v>21</v>
      </c>
      <c r="H13" s="1" t="s">
        <v>22</v>
      </c>
    </row>
    <row r="14" spans="1:8" x14ac:dyDescent="0.3">
      <c r="A14" s="3">
        <v>0.11805555555555557</v>
      </c>
      <c r="B14" s="14">
        <f t="shared" si="0"/>
        <v>0.85416666666666674</v>
      </c>
      <c r="C14" s="8">
        <f>C13+표1[[#This Row],[구간시간]]</f>
        <v>0.52083333333333326</v>
      </c>
      <c r="D14" s="9">
        <f>표1[[#This Row],[구간거리]]/((HOUR(표1[[#This Row],[구간시간]])*60+MINUTE(표1[[#This Row],[구간시간]]))/60)</f>
        <v>1.588235294117647</v>
      </c>
      <c r="E14" s="15">
        <f>표1[[#This Row],[누적거리]]-F13</f>
        <v>4.5</v>
      </c>
      <c r="F14" s="5">
        <v>35.5</v>
      </c>
      <c r="G14" s="1" t="s">
        <v>23</v>
      </c>
      <c r="H14" s="1" t="s">
        <v>24</v>
      </c>
    </row>
    <row r="15" spans="1:8" x14ac:dyDescent="0.3">
      <c r="A15" s="3">
        <v>9.7222222222222224E-2</v>
      </c>
      <c r="B15" s="14">
        <f t="shared" si="0"/>
        <v>0.95138888888888895</v>
      </c>
      <c r="C15" s="8">
        <f>C14+표1[[#This Row],[구간시간]]</f>
        <v>0.61805555555555547</v>
      </c>
      <c r="D15" s="9">
        <f>표1[[#This Row],[구간거리]]/((HOUR(표1[[#This Row],[구간시간]])*60+MINUTE(표1[[#This Row],[구간시간]]))/60)</f>
        <v>1.9285714285714284</v>
      </c>
      <c r="E15" s="15">
        <f>표1[[#This Row],[누적거리]]-F14</f>
        <v>4.5</v>
      </c>
      <c r="F15" s="5">
        <v>40</v>
      </c>
      <c r="G15" s="1" t="s">
        <v>25</v>
      </c>
      <c r="H15" s="1" t="s">
        <v>51</v>
      </c>
    </row>
    <row r="16" spans="1:8" x14ac:dyDescent="0.3">
      <c r="A16" s="3">
        <v>7.6388888888888895E-2</v>
      </c>
      <c r="B16" s="14">
        <f t="shared" si="0"/>
        <v>1.0277777777777779</v>
      </c>
      <c r="C16" s="8">
        <f>C15+표1[[#This Row],[구간시간]]</f>
        <v>0.69444444444444442</v>
      </c>
      <c r="D16" s="9">
        <f>표1[[#This Row],[구간거리]]/((HOUR(표1[[#This Row],[구간시간]])*60+MINUTE(표1[[#This Row],[구간시간]]))/60)</f>
        <v>2.7272727272727275</v>
      </c>
      <c r="E16" s="15">
        <f>표1[[#This Row],[누적거리]]-F15</f>
        <v>5</v>
      </c>
      <c r="F16" s="5">
        <v>45</v>
      </c>
      <c r="G16" s="1" t="s">
        <v>8</v>
      </c>
      <c r="H16" s="1" t="s">
        <v>52</v>
      </c>
    </row>
    <row r="17" spans="1:8" x14ac:dyDescent="0.3">
      <c r="A17" s="3">
        <v>2.7777777777777776E-2</v>
      </c>
      <c r="B17" s="14">
        <f t="shared" si="0"/>
        <v>1.0555555555555556</v>
      </c>
      <c r="C17" s="8">
        <f>C16+표1[[#This Row],[구간시간]]</f>
        <v>0.72222222222222221</v>
      </c>
      <c r="D17" s="9">
        <f>표1[[#This Row],[구간거리]]/((HOUR(표1[[#This Row],[구간시간]])*60+MINUTE(표1[[#This Row],[구간시간]]))/60)</f>
        <v>2.25</v>
      </c>
      <c r="E17" s="15">
        <f>표1[[#This Row],[누적거리]]-F16</f>
        <v>1.5</v>
      </c>
      <c r="F17" s="5">
        <v>46.5</v>
      </c>
      <c r="G17" s="1" t="s">
        <v>9</v>
      </c>
      <c r="H17" s="1" t="s">
        <v>53</v>
      </c>
    </row>
    <row r="18" spans="1:8" x14ac:dyDescent="0.3">
      <c r="A18" s="3">
        <v>6.25E-2</v>
      </c>
      <c r="B18" s="14">
        <f t="shared" si="0"/>
        <v>1.1180555555555556</v>
      </c>
      <c r="C18" s="8">
        <f>C17+표1[[#This Row],[구간시간]]</f>
        <v>0.78472222222222221</v>
      </c>
      <c r="D18" s="9">
        <f>표1[[#This Row],[구간거리]]/((HOUR(표1[[#This Row],[구간시간]])*60+MINUTE(표1[[#This Row],[구간시간]]))/60)</f>
        <v>3</v>
      </c>
      <c r="E18" s="15">
        <f>표1[[#This Row],[누적거리]]-F17</f>
        <v>4.5</v>
      </c>
      <c r="F18" s="5">
        <v>51</v>
      </c>
      <c r="G18" s="1" t="s">
        <v>26</v>
      </c>
      <c r="H18" s="1" t="s">
        <v>54</v>
      </c>
    </row>
    <row r="19" spans="1:8" x14ac:dyDescent="0.3">
      <c r="A19" s="3">
        <v>2.0833333333333332E-2</v>
      </c>
      <c r="B19" s="14">
        <f t="shared" si="0"/>
        <v>1.1388888888888888</v>
      </c>
      <c r="C19" s="8">
        <f>C18+표1[[#This Row],[구간시간]]</f>
        <v>0.80555555555555558</v>
      </c>
      <c r="D19" s="9">
        <f>표1[[#This Row],[구간거리]]/((HOUR(표1[[#This Row],[구간시간]])*60+MINUTE(표1[[#This Row],[구간시간]]))/60)</f>
        <v>0</v>
      </c>
      <c r="E19" s="15">
        <f>표1[[#This Row],[누적거리]]-F18</f>
        <v>0</v>
      </c>
      <c r="F19" s="5">
        <v>51</v>
      </c>
      <c r="G19" s="1" t="s">
        <v>7</v>
      </c>
    </row>
    <row r="20" spans="1:8" x14ac:dyDescent="0.3">
      <c r="A20" s="3">
        <v>4.8611111111111112E-2</v>
      </c>
      <c r="B20" s="14">
        <f t="shared" si="0"/>
        <v>1.1875</v>
      </c>
      <c r="C20" s="8">
        <f>C19+표1[[#This Row],[구간시간]]</f>
        <v>0.85416666666666674</v>
      </c>
      <c r="D20" s="9">
        <f>표1[[#This Row],[구간거리]]/((HOUR(표1[[#This Row],[구간시간]])*60+MINUTE(표1[[#This Row],[구간시간]]))/60)</f>
        <v>1.2857142857142856</v>
      </c>
      <c r="E20" s="15">
        <f>표1[[#This Row],[누적거리]]-F19</f>
        <v>1.5</v>
      </c>
      <c r="F20" s="5">
        <v>52.5</v>
      </c>
      <c r="G20" s="1" t="s">
        <v>11</v>
      </c>
    </row>
    <row r="21" spans="1:8" x14ac:dyDescent="0.3">
      <c r="A21" s="3">
        <v>2.0833333333333332E-2</v>
      </c>
      <c r="B21" s="14">
        <f t="shared" si="0"/>
        <v>1.2083333333333333</v>
      </c>
      <c r="C21" s="8">
        <f>C20+표1[[#This Row],[구간시간]]</f>
        <v>0.87500000000000011</v>
      </c>
      <c r="D21" s="9">
        <f>표1[[#This Row],[구간거리]]/((HOUR(표1[[#This Row],[구간시간]])*60+MINUTE(표1[[#This Row],[구간시간]]))/60)</f>
        <v>2</v>
      </c>
      <c r="E21" s="15">
        <f>표1[[#This Row],[누적거리]]-F20</f>
        <v>1</v>
      </c>
      <c r="F21" s="5">
        <v>53.5</v>
      </c>
      <c r="G21" s="1" t="s">
        <v>27</v>
      </c>
      <c r="H21" s="1" t="s">
        <v>56</v>
      </c>
    </row>
    <row r="22" spans="1:8" ht="17.25" thickBot="1" x14ac:dyDescent="0.35">
      <c r="A22" s="3">
        <v>5.5555555555555552E-2</v>
      </c>
      <c r="B22" s="16">
        <f t="shared" si="0"/>
        <v>1.2638888888888888</v>
      </c>
      <c r="C22" s="17">
        <f>C21+표1[[#This Row],[구간시간]]</f>
        <v>0.93055555555555569</v>
      </c>
      <c r="D22" s="18">
        <f>표1[[#This Row],[구간거리]]/((HOUR(표1[[#This Row],[구간시간]])*60+MINUTE(표1[[#This Row],[구간시간]]))/60)</f>
        <v>4.875</v>
      </c>
      <c r="E22" s="19">
        <f>표1[[#This Row],[누적거리]]-F21</f>
        <v>6.5</v>
      </c>
      <c r="F22" s="5">
        <v>60</v>
      </c>
      <c r="G22" s="1" t="s">
        <v>12</v>
      </c>
    </row>
    <row r="23" spans="1:8" x14ac:dyDescent="0.3">
      <c r="A23" s="3"/>
      <c r="B23" s="20"/>
      <c r="C23" s="8"/>
      <c r="D23" s="9"/>
      <c r="E23" s="9"/>
      <c r="F23" s="5"/>
    </row>
    <row r="24" spans="1:8" x14ac:dyDescent="0.3">
      <c r="H24" s="6" t="s">
        <v>40</v>
      </c>
    </row>
    <row r="25" spans="1:8" x14ac:dyDescent="0.3">
      <c r="H25" s="6" t="s">
        <v>50</v>
      </c>
    </row>
    <row r="26" spans="1:8" x14ac:dyDescent="0.3">
      <c r="H26" s="6" t="s">
        <v>39</v>
      </c>
    </row>
    <row r="27" spans="1:8" x14ac:dyDescent="0.3">
      <c r="H27" s="6" t="s">
        <v>41</v>
      </c>
    </row>
    <row r="28" spans="1:8" x14ac:dyDescent="0.3">
      <c r="H28" s="6" t="s">
        <v>57</v>
      </c>
    </row>
    <row r="29" spans="1:8" x14ac:dyDescent="0.3">
      <c r="H29" s="6"/>
    </row>
  </sheetData>
  <mergeCells count="2">
    <mergeCell ref="A1:H1"/>
    <mergeCell ref="A2:G2"/>
  </mergeCells>
  <phoneticPr fontId="3" type="noConversion"/>
  <hyperlinks>
    <hyperlink ref="A2" r:id="rId1"/>
  </hyperlinks>
  <pageMargins left="0.7" right="0.7" top="0.75" bottom="0.75" header="0.3" footer="0.3"/>
  <pageSetup paperSize="9" orientation="landscape" horizontalDpi="1200" vertic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금백종주</vt:lpstr>
      <vt:lpstr>부산오산종주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thankspizza@live.com</dc:creator>
  <cp:lastModifiedBy>Jinmo Kim</cp:lastModifiedBy>
  <cp:lastPrinted>2015-09-12T03:53:37Z</cp:lastPrinted>
  <dcterms:created xsi:type="dcterms:W3CDTF">2015-09-12T00:56:31Z</dcterms:created>
  <dcterms:modified xsi:type="dcterms:W3CDTF">2015-09-12T04:17:34Z</dcterms:modified>
</cp:coreProperties>
</file>